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isiotechsecurity-my.sharepoint.com/personal/dgumiel_visiotechsecurity_com/Documents/Escritorio/ENERGÍA/SOLAR/"/>
    </mc:Choice>
  </mc:AlternateContent>
  <xr:revisionPtr revIDLastSave="54" documentId="8_{0C903A13-B2D2-4F48-85EF-66924B6E2984}" xr6:coauthVersionLast="47" xr6:coauthVersionMax="47" xr10:uidLastSave="{E15D4322-EDEF-404E-9BFA-6AE0FE416143}"/>
  <bookViews>
    <workbookView xWindow="-38510" yWindow="-110" windowWidth="38620" windowHeight="21100" xr2:uid="{029FCC7B-A8FD-4D1E-92C3-283B6DB0F689}"/>
  </bookViews>
  <sheets>
    <sheet name="CALCULO SOLAR Y BATERÍA LITIO" sheetId="4" r:id="rId1"/>
    <sheet name="DATOS TIPO DE BATERÍA" sheetId="3" r:id="rId2"/>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F8" i="4"/>
  <c r="F9" i="4"/>
  <c r="F10" i="4"/>
  <c r="F4" i="4"/>
  <c r="F5" i="4"/>
  <c r="F6" i="4"/>
  <c r="F20" i="4"/>
  <c r="F11" i="4" l="1"/>
  <c r="F24" i="4" s="1"/>
  <c r="F13" i="4" l="1"/>
  <c r="F16" i="4" l="1"/>
  <c r="A28" i="4" s="1"/>
  <c r="F15" i="4"/>
  <c r="A34" i="4" s="1"/>
  <c r="F22" i="4" l="1"/>
</calcChain>
</file>

<file path=xl/sharedStrings.xml><?xml version="1.0" encoding="utf-8"?>
<sst xmlns="http://schemas.openxmlformats.org/spreadsheetml/2006/main" count="28" uniqueCount="28">
  <si>
    <t>INSTRUCCIONES</t>
  </si>
  <si>
    <t>Dispositivos</t>
  </si>
  <si>
    <t>Consumo (W)</t>
  </si>
  <si>
    <t>Ctd</t>
  </si>
  <si>
    <t>Horas/Día (H)</t>
  </si>
  <si>
    <t>Consumo Wh/día (W)</t>
  </si>
  <si>
    <t>https://re.jrc.ec.europa.eu/pvg_tools/es/</t>
  </si>
  <si>
    <t>Total Consumo Wh/día (W)</t>
  </si>
  <si>
    <t>Potencia del Panel (kWp)</t>
  </si>
  <si>
    <t>Resultado del mes de menor producción/Mes (kWh)</t>
  </si>
  <si>
    <t>Resultado del mes de menor producción/Día (Wh)</t>
  </si>
  <si>
    <t>Nº Paneles necesarios para esta instalación</t>
  </si>
  <si>
    <t>DATOS (Introducir datos solo en las celdas verdes)</t>
  </si>
  <si>
    <t>Consumo día (24h) + noche siguiente</t>
  </si>
  <si>
    <t>CAPACIDADES</t>
  </si>
  <si>
    <r>
      <rPr>
        <b/>
        <sz val="10"/>
        <color rgb="FF000000"/>
        <rFont val="Segoe UI"/>
        <family val="2"/>
      </rPr>
      <t>1-</t>
    </r>
    <r>
      <rPr>
        <sz val="8"/>
        <color rgb="FF000000"/>
        <rFont val="Segoe UI"/>
        <family val="2"/>
      </rPr>
      <t xml:space="preserve"> Para empezar se debe hacer el calculo de los consumos para dimensionar la placa solar necesaria. Se pondrá el consumo de cada dispositivo así como las horas al día de funcionamiento.</t>
    </r>
  </si>
  <si>
    <t>Batería (Wh)</t>
  </si>
  <si>
    <t>Consumo de la peor noche (15h) en Wh</t>
  </si>
  <si>
    <r>
      <rPr>
        <b/>
        <sz val="10"/>
        <color rgb="FF2F3941"/>
        <rFont val="Segoe UI"/>
        <family val="2"/>
      </rPr>
      <t>3-</t>
    </r>
    <r>
      <rPr>
        <sz val="8"/>
        <color rgb="FF2F3941"/>
        <rFont val="Segoe UI"/>
        <family val="2"/>
      </rPr>
      <t xml:space="preserve"> En el siguiente enlace pueden establecer la ubicación para conocer los datos de producción de energía mensual, por ejemplo se ha seleccionado un panel de 120W (0.120kWp) dejando la inclinación y el azimut por defecto. Una vez visualizado el resultado se elegirá el mes de menor producción, en este caso diciembre con 12,27kWh.</t>
    </r>
  </si>
  <si>
    <r>
      <rPr>
        <b/>
        <sz val="10"/>
        <color rgb="FF000000"/>
        <rFont val="Segoe UI"/>
        <family val="2"/>
      </rPr>
      <t>2-</t>
    </r>
    <r>
      <rPr>
        <sz val="8"/>
        <color rgb="FF000000"/>
        <rFont val="Segoe UI"/>
        <family val="2"/>
      </rPr>
      <t xml:space="preserve"> Elegir la batería en Wh</t>
    </r>
  </si>
  <si>
    <t>Nº de días con la batería al 100%</t>
  </si>
  <si>
    <t xml:space="preserve">AYUDA PARA EL CÁLCULO DE UNA INSTALACIÓN SOLAR </t>
  </si>
  <si>
    <t>% sobre la bateria (no hay que superar el 30%)</t>
  </si>
  <si>
    <r>
      <rPr>
        <b/>
        <sz val="10"/>
        <color rgb="FF2F3941"/>
        <rFont val="Segoe UI"/>
        <family val="2"/>
      </rPr>
      <t>4-</t>
    </r>
    <r>
      <rPr>
        <sz val="8"/>
        <color rgb="FF2F3941"/>
        <rFont val="Segoe UI"/>
        <family val="2"/>
      </rPr>
      <t xml:space="preserve"> Resultado de dividir el mes más desfavorable entre los 31 días de ese mes, así se obtendrá el rendimiento diario, este resultado debe ser algo superior al consumo de la instalación, por lo tanto el valor del punto 4 tiene que ser superior al total de consumo de la instalación (punto 2).</t>
    </r>
  </si>
  <si>
    <t xml:space="preserve">5- Cantidad de paneles necesarios para garantizar la carga y funcionamiento de la instalación </t>
  </si>
  <si>
    <t>6- Cantidad de días que aguantará el sistema sin ninguna aportación de energía solar.</t>
  </si>
  <si>
    <t>DS-2CD1663G2-LIZSU</t>
  </si>
  <si>
    <t>RG-EST350G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</si>
</sst>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8"/>
      <color rgb="FF2F3941"/>
      <name val="Segoe UI"/>
      <family val="2"/>
    </font>
    <font>
      <sz val="12"/>
      <color theme="1"/>
      <name val="Calibri"/>
      <family val="2"/>
      <scheme val="minor"/>
    </font>
    <font>
      <sz val="18"/>
      <color theme="1"/>
      <name val="Calibri"/>
      <family val="2"/>
      <scheme val="minor"/>
    </font>
    <font>
      <b/>
      <sz val="18"/>
      <color theme="1"/>
      <name val="Calibri"/>
      <family val="2"/>
      <scheme val="minor"/>
    </font>
    <font>
      <sz val="8"/>
      <color rgb="FF000000"/>
      <name val="Segoe UI"/>
      <family val="2"/>
    </font>
    <font>
      <b/>
      <sz val="14"/>
      <color theme="0"/>
      <name val="Calibri"/>
      <family val="2"/>
      <scheme val="minor"/>
    </font>
    <font>
      <b/>
      <i/>
      <sz val="20"/>
      <color theme="0"/>
      <name val="Calibri"/>
      <family val="2"/>
      <scheme val="minor"/>
    </font>
    <font>
      <b/>
      <sz val="16"/>
      <color theme="1"/>
      <name val="Calibri"/>
      <family val="2"/>
      <scheme val="minor"/>
    </font>
    <font>
      <sz val="16"/>
      <color theme="1"/>
      <name val="Calibri"/>
      <family val="2"/>
      <scheme val="minor"/>
    </font>
    <font>
      <b/>
      <sz val="10"/>
      <color rgb="FF2F3941"/>
      <name val="Segoe UI"/>
      <family val="2"/>
    </font>
    <font>
      <b/>
      <sz val="20"/>
      <color theme="0"/>
      <name val="Calibri"/>
      <family val="2"/>
      <scheme val="minor"/>
    </font>
    <font>
      <b/>
      <sz val="10"/>
      <color rgb="FF000000"/>
      <name val="Segoe UI"/>
      <family val="2"/>
    </font>
    <font>
      <sz val="11"/>
      <color rgb="FF2F3941"/>
      <name val="Segoe UI"/>
      <family val="2"/>
    </font>
    <font>
      <sz val="24"/>
      <color theme="1"/>
      <name val="Calibri"/>
      <family val="2"/>
      <scheme val="minor"/>
    </font>
    <font>
      <b/>
      <sz val="22"/>
      <color theme="0"/>
      <name val="Calibri"/>
      <family val="2"/>
      <scheme val="minor"/>
    </font>
    <font>
      <b/>
      <sz val="22"/>
      <color rgb="FFC00000"/>
      <name val="Calibri"/>
      <family val="2"/>
      <scheme val="minor"/>
    </font>
    <font>
      <sz val="11"/>
      <color rgb="FF000000"/>
      <name val="Calibri"/>
      <family val="2"/>
      <scheme val="minor"/>
    </font>
    <font>
      <b/>
      <sz val="18"/>
      <color rgb="FFFFC000"/>
      <name val="Calibri"/>
      <family val="2"/>
      <scheme val="minor"/>
    </font>
    <font>
      <b/>
      <u/>
      <sz val="11"/>
      <color theme="1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rgb="FF92D050"/>
        <bgColor indexed="64"/>
      </patternFill>
    </fill>
    <fill>
      <patternFill patternType="solid">
        <fgColor rgb="FF0070C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92D05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0" fontId="0" fillId="4" borderId="2" xfId="0" applyFill="1" applyBorder="1" applyAlignment="1" applyProtection="1">
      <alignment vertical="center"/>
      <protection locked="0"/>
    </xf>
    <xf numFmtId="0" fontId="0" fillId="6" borderId="0" xfId="0" applyFill="1"/>
    <xf numFmtId="0" fontId="0" fillId="5" borderId="8" xfId="0" applyFill="1" applyBorder="1"/>
    <xf numFmtId="0" fontId="0" fillId="2" borderId="2" xfId="0" applyFill="1" applyBorder="1" applyAlignment="1">
      <alignment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8" fillId="6" borderId="0" xfId="0" applyFont="1" applyFill="1" applyAlignment="1">
      <alignment vertical="center" wrapText="1"/>
    </xf>
    <xf numFmtId="0" fontId="4" fillId="6" borderId="0" xfId="0" applyFont="1" applyFill="1" applyAlignment="1">
      <alignment wrapText="1"/>
    </xf>
    <xf numFmtId="0" fontId="2" fillId="6" borderId="0" xfId="0" applyFont="1" applyFill="1"/>
    <xf numFmtId="0" fontId="0" fillId="6" borderId="0" xfId="0" applyFill="1" applyAlignment="1">
      <alignment vertical="center"/>
    </xf>
    <xf numFmtId="0" fontId="7" fillId="0" borderId="4" xfId="0" applyFont="1" applyBorder="1" applyAlignment="1">
      <alignment horizontal="center" vertical="center"/>
    </xf>
    <xf numFmtId="0" fontId="4" fillId="6" borderId="0" xfId="0" applyFont="1" applyFill="1" applyAlignment="1">
      <alignment vertical="center" wrapText="1"/>
    </xf>
    <xf numFmtId="0" fontId="1" fillId="5" borderId="11" xfId="0" applyFont="1" applyFill="1" applyBorder="1" applyAlignment="1">
      <alignment horizontal="center" vertical="center"/>
    </xf>
    <xf numFmtId="0" fontId="7" fillId="0" borderId="8" xfId="0" applyFont="1" applyBorder="1" applyAlignment="1">
      <alignment horizontal="center" vertical="center"/>
    </xf>
    <xf numFmtId="0" fontId="0" fillId="4" borderId="3" xfId="0" applyFill="1" applyBorder="1"/>
    <xf numFmtId="0" fontId="0" fillId="4" borderId="2" xfId="0" applyFill="1" applyBorder="1" applyAlignment="1">
      <alignment horizontal="right" vertical="center"/>
    </xf>
    <xf numFmtId="0" fontId="0" fillId="2" borderId="12" xfId="0" applyFill="1" applyBorder="1" applyAlignment="1">
      <alignment vertical="center"/>
    </xf>
    <xf numFmtId="4" fontId="11" fillId="4" borderId="12" xfId="0" applyNumberFormat="1"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0" fillId="5" borderId="5" xfId="0" applyFill="1" applyBorder="1"/>
    <xf numFmtId="0" fontId="0" fillId="5" borderId="6" xfId="0" applyFill="1" applyBorder="1"/>
    <xf numFmtId="0" fontId="17" fillId="5" borderId="11" xfId="0" applyFont="1" applyFill="1" applyBorder="1" applyAlignment="1">
      <alignment horizontal="center"/>
    </xf>
    <xf numFmtId="0" fontId="17" fillId="5" borderId="9" xfId="0" applyFont="1" applyFill="1" applyBorder="1" applyAlignment="1">
      <alignment horizontal="center"/>
    </xf>
    <xf numFmtId="4" fontId="18" fillId="3" borderId="12" xfId="0" applyNumberFormat="1" applyFont="1" applyFill="1" applyBorder="1"/>
    <xf numFmtId="0" fontId="0" fillId="5" borderId="14" xfId="0" applyFill="1" applyBorder="1"/>
    <xf numFmtId="2" fontId="14" fillId="3" borderId="1" xfId="0" applyNumberFormat="1" applyFont="1" applyFill="1" applyBorder="1" applyAlignment="1">
      <alignment horizontal="right" vertical="center"/>
    </xf>
    <xf numFmtId="4" fontId="18" fillId="3" borderId="1" xfId="0" applyNumberFormat="1" applyFont="1" applyFill="1" applyBorder="1" applyAlignment="1">
      <alignment vertical="center"/>
    </xf>
    <xf numFmtId="0" fontId="2" fillId="6" borderId="14" xfId="0" applyFont="1" applyFill="1" applyBorder="1"/>
    <xf numFmtId="2" fontId="14" fillId="3" borderId="1" xfId="0" applyNumberFormat="1" applyFont="1" applyFill="1" applyBorder="1"/>
    <xf numFmtId="0" fontId="3" fillId="6" borderId="0" xfId="1" applyFill="1" applyProtection="1"/>
    <xf numFmtId="0" fontId="0" fillId="2" borderId="3" xfId="0" applyFill="1" applyBorder="1"/>
    <xf numFmtId="0" fontId="0" fillId="2" borderId="3" xfId="0" applyFill="1" applyBorder="1" applyAlignment="1">
      <alignment vertical="center"/>
    </xf>
    <xf numFmtId="0" fontId="20" fillId="10" borderId="2" xfId="0" applyFont="1" applyFill="1" applyBorder="1" applyAlignment="1" applyProtection="1">
      <alignment vertical="center"/>
      <protection locked="0"/>
    </xf>
    <xf numFmtId="0" fontId="20" fillId="10" borderId="2" xfId="0" applyFont="1" applyFill="1" applyBorder="1" applyAlignment="1" applyProtection="1">
      <alignment horizontal="center" vertical="center"/>
      <protection locked="0"/>
    </xf>
    <xf numFmtId="0" fontId="20" fillId="10" borderId="15" xfId="0" applyFont="1" applyFill="1" applyBorder="1" applyAlignment="1" applyProtection="1">
      <alignment vertical="center"/>
      <protection locked="0"/>
    </xf>
    <xf numFmtId="0" fontId="20" fillId="10" borderId="15" xfId="0" applyFont="1" applyFill="1" applyBorder="1" applyAlignment="1" applyProtection="1">
      <alignment horizontal="center" vertical="center"/>
      <protection locked="0"/>
    </xf>
    <xf numFmtId="2" fontId="9" fillId="3" borderId="12" xfId="0" applyNumberFormat="1" applyFont="1" applyFill="1" applyBorder="1"/>
    <xf numFmtId="4" fontId="1" fillId="3" borderId="12" xfId="0" applyNumberFormat="1" applyFont="1" applyFill="1" applyBorder="1" applyAlignment="1">
      <alignment vertical="center"/>
    </xf>
    <xf numFmtId="4" fontId="9" fillId="3" borderId="12" xfId="0" applyNumberFormat="1" applyFont="1" applyFill="1" applyBorder="1" applyAlignment="1">
      <alignment horizontal="right" vertical="center"/>
    </xf>
    <xf numFmtId="0" fontId="1" fillId="3" borderId="12" xfId="0" applyFont="1" applyFill="1" applyBorder="1"/>
    <xf numFmtId="0" fontId="2" fillId="2" borderId="2" xfId="0" applyFont="1" applyFill="1" applyBorder="1" applyAlignment="1">
      <alignment horizontal="right" vertical="center"/>
    </xf>
    <xf numFmtId="0" fontId="2" fillId="2" borderId="2" xfId="0" applyFont="1" applyFill="1" applyBorder="1" applyAlignment="1">
      <alignment horizontal="right"/>
    </xf>
    <xf numFmtId="0" fontId="12" fillId="4" borderId="12" xfId="0" applyFont="1" applyFill="1" applyBorder="1" applyAlignment="1" applyProtection="1">
      <alignment vertical="center"/>
      <protection locked="0"/>
    </xf>
    <xf numFmtId="0" fontId="22" fillId="6" borderId="0" xfId="1" applyFont="1" applyFill="1" applyProtection="1"/>
    <xf numFmtId="0" fontId="19" fillId="8" borderId="0" xfId="0" applyFont="1" applyFill="1" applyAlignment="1">
      <alignment horizontal="center" vertical="center" wrapText="1"/>
    </xf>
    <xf numFmtId="0" fontId="19" fillId="8" borderId="14"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10" fillId="9"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6" fillId="6" borderId="0" xfId="0" applyFont="1" applyFill="1" applyAlignment="1">
      <alignment wrapText="1"/>
    </xf>
    <xf numFmtId="0" fontId="0" fillId="6" borderId="0" xfId="0" applyFill="1"/>
    <xf numFmtId="0" fontId="1" fillId="5" borderId="13" xfId="0" applyFont="1" applyFill="1" applyBorder="1" applyAlignment="1">
      <alignment horizontal="center" vertical="center"/>
    </xf>
    <xf numFmtId="0" fontId="1" fillId="5" borderId="11" xfId="0" applyFont="1" applyFill="1" applyBorder="1" applyAlignment="1">
      <alignment horizontal="center" vertical="center"/>
    </xf>
    <xf numFmtId="0" fontId="2" fillId="2" borderId="12" xfId="0" applyFont="1"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7" fillId="6" borderId="6" xfId="0" applyFont="1" applyFill="1" applyBorder="1" applyAlignment="1">
      <alignment horizontal="center" vertical="center"/>
    </xf>
    <xf numFmtId="0" fontId="6" fillId="0" borderId="7" xfId="0" applyFont="1" applyBorder="1" applyAlignment="1">
      <alignment horizontal="center" vertical="center"/>
    </xf>
    <xf numFmtId="0" fontId="5" fillId="4" borderId="10" xfId="0" applyFont="1" applyFill="1" applyBorder="1" applyAlignment="1">
      <alignment horizontal="right" vertical="center"/>
    </xf>
    <xf numFmtId="0" fontId="5" fillId="4" borderId="3" xfId="0" applyFont="1" applyFill="1" applyBorder="1" applyAlignment="1">
      <alignment horizontal="right" vertical="center"/>
    </xf>
    <xf numFmtId="0" fontId="5" fillId="4" borderId="2" xfId="0" applyFont="1" applyFill="1" applyBorder="1" applyAlignment="1">
      <alignment horizontal="right" vertical="center"/>
    </xf>
    <xf numFmtId="0" fontId="7" fillId="6"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7" borderId="12" xfId="0" applyFont="1" applyFill="1" applyBorder="1" applyAlignment="1">
      <alignment horizontal="right" vertical="center"/>
    </xf>
    <xf numFmtId="0" fontId="2" fillId="7" borderId="3" xfId="0" applyFont="1" applyFill="1" applyBorder="1" applyAlignment="1">
      <alignment horizontal="right" vertical="center"/>
    </xf>
    <xf numFmtId="0" fontId="2" fillId="7" borderId="2" xfId="0" applyFont="1" applyFill="1" applyBorder="1" applyAlignment="1">
      <alignment horizontal="right" vertical="center"/>
    </xf>
    <xf numFmtId="0" fontId="2" fillId="2" borderId="2" xfId="0" applyFont="1" applyFill="1" applyBorder="1" applyAlignment="1">
      <alignment horizontal="right" vertical="center"/>
    </xf>
    <xf numFmtId="0" fontId="0" fillId="2" borderId="2" xfId="0" applyFill="1" applyBorder="1" applyAlignment="1">
      <alignment horizontal="right" vertical="center"/>
    </xf>
    <xf numFmtId="0" fontId="0" fillId="0" borderId="1" xfId="0" applyBorder="1" applyAlignment="1">
      <alignment horizontal="right" vertical="center"/>
    </xf>
    <xf numFmtId="0" fontId="0" fillId="7" borderId="3" xfId="0" applyFill="1" applyBorder="1" applyAlignment="1">
      <alignment horizontal="right" vertical="center"/>
    </xf>
    <xf numFmtId="0" fontId="0" fillId="7" borderId="2" xfId="0" applyFill="1" applyBorder="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243980</xdr:colOff>
      <xdr:row>10</xdr:row>
      <xdr:rowOff>97789</xdr:rowOff>
    </xdr:from>
    <xdr:to>
      <xdr:col>7</xdr:col>
      <xdr:colOff>6838950</xdr:colOff>
      <xdr:row>29</xdr:row>
      <xdr:rowOff>31486</xdr:rowOff>
    </xdr:to>
    <xdr:pic>
      <xdr:nvPicPr>
        <xdr:cNvPr id="2" name="Imagen 1">
          <a:extLst>
            <a:ext uri="{FF2B5EF4-FFF2-40B4-BE49-F238E27FC236}">
              <a16:creationId xmlns:a16="http://schemas.microsoft.com/office/drawing/2014/main" id="{D3298ED9-2F9E-405E-A5D1-8B681BBC18A1}"/>
            </a:ext>
          </a:extLst>
        </xdr:cNvPr>
        <xdr:cNvPicPr>
          <a:picLocks noChangeAspect="1"/>
        </xdr:cNvPicPr>
      </xdr:nvPicPr>
      <xdr:blipFill>
        <a:blip xmlns:r="http://schemas.openxmlformats.org/officeDocument/2006/relationships" r:embed="rId1"/>
        <a:stretch>
          <a:fillRect/>
        </a:stretch>
      </xdr:blipFill>
      <xdr:spPr>
        <a:xfrm>
          <a:off x="5666880" y="2479039"/>
          <a:ext cx="6594970" cy="4372347"/>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5</xdr:col>
      <xdr:colOff>743217</xdr:colOff>
      <xdr:row>21</xdr:row>
      <xdr:rowOff>89592</xdr:rowOff>
    </xdr:from>
    <xdr:to>
      <xdr:col>7</xdr:col>
      <xdr:colOff>4934230</xdr:colOff>
      <xdr:row>24</xdr:row>
      <xdr:rowOff>43127</xdr:rowOff>
    </xdr:to>
    <xdr:sp macro="" textlink="">
      <xdr:nvSpPr>
        <xdr:cNvPr id="3" name="Flecha: curvada hacia la derecha 7">
          <a:extLst>
            <a:ext uri="{FF2B5EF4-FFF2-40B4-BE49-F238E27FC236}">
              <a16:creationId xmlns:a16="http://schemas.microsoft.com/office/drawing/2014/main" id="{CB5CD2E1-B7AF-4DFE-909E-C0BE4DA70934}"/>
            </a:ext>
            <a:ext uri="{147F2762-F138-4A5C-976F-8EAC2B608ADB}">
              <a16:predDERef xmlns:a16="http://schemas.microsoft.com/office/drawing/2014/main" pred="{E4E5599C-73F7-C8A1-7C00-E4AE570C82BA}"/>
            </a:ext>
          </a:extLst>
        </xdr:cNvPr>
        <xdr:cNvSpPr/>
      </xdr:nvSpPr>
      <xdr:spPr>
        <a:xfrm rot="17231352" flipV="1">
          <a:off x="7151381" y="2793678"/>
          <a:ext cx="759985" cy="5651513"/>
        </a:xfrm>
        <a:prstGeom prst="curvedRightArrow">
          <a:avLst>
            <a:gd name="adj1" fmla="val 26346"/>
            <a:gd name="adj2" fmla="val 51588"/>
            <a:gd name="adj3" fmla="val 19553"/>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twoCellAnchor>
    <xdr:from>
      <xdr:col>5</xdr:col>
      <xdr:colOff>1153028</xdr:colOff>
      <xdr:row>10</xdr:row>
      <xdr:rowOff>49481</xdr:rowOff>
    </xdr:from>
    <xdr:to>
      <xdr:col>7</xdr:col>
      <xdr:colOff>6354375</xdr:colOff>
      <xdr:row>15</xdr:row>
      <xdr:rowOff>112530</xdr:rowOff>
    </xdr:to>
    <xdr:sp macro="" textlink="">
      <xdr:nvSpPr>
        <xdr:cNvPr id="4" name="Flecha: curvada hacia la derecha 3">
          <a:extLst>
            <a:ext uri="{FF2B5EF4-FFF2-40B4-BE49-F238E27FC236}">
              <a16:creationId xmlns:a16="http://schemas.microsoft.com/office/drawing/2014/main" id="{E01BFDAD-B0EC-431F-81CA-6E7FAF75C9B4}"/>
            </a:ext>
          </a:extLst>
        </xdr:cNvPr>
        <xdr:cNvSpPr/>
      </xdr:nvSpPr>
      <xdr:spPr>
        <a:xfrm rot="15880883" flipH="1" flipV="1">
          <a:off x="7859202" y="-313043"/>
          <a:ext cx="1174299" cy="6661847"/>
        </a:xfrm>
        <a:prstGeom prst="curvedRightArrow">
          <a:avLst>
            <a:gd name="adj1" fmla="val 17246"/>
            <a:gd name="adj2" fmla="val 36528"/>
            <a:gd name="adj3" fmla="val 35740"/>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EB4D-64BC-4251-82FC-4808C080060F}" name="Tabla2" displayName="Tabla2" ref="F4:F10" totalsRowShown="0">
  <autoFilter ref="F4:F10" xr:uid="{A5BAEB4D-64BC-4251-82FC-4808C080060F}"/>
  <tableColumns count="1">
    <tableColumn id="1" xr3:uid="{88A5B440-99BB-4BE7-9EFC-8F950577976C}" name="CAPACIDADES"/>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jrc.ec.europa.eu/pvg_tools/es/"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7105-7528-45F7-AF3D-4E0D9CE76A3D}">
  <dimension ref="A1:I37"/>
  <sheetViews>
    <sheetView tabSelected="1" workbookViewId="0">
      <selection activeCell="F19" sqref="F19"/>
    </sheetView>
  </sheetViews>
  <sheetFormatPr baseColWidth="10" defaultRowHeight="14.5" x14ac:dyDescent="0.35"/>
  <cols>
    <col min="1" max="1" width="5.54296875" customWidth="1"/>
    <col min="2" max="2" width="18.453125" bestFit="1" customWidth="1"/>
    <col min="6" max="6" width="19.453125" bestFit="1" customWidth="1"/>
    <col min="7" max="7" width="1.453125" customWidth="1"/>
    <col min="8" max="8" width="106.6328125" customWidth="1"/>
    <col min="9" max="9" width="1.81640625" customWidth="1"/>
  </cols>
  <sheetData>
    <row r="1" spans="1:9" ht="26.5" thickBot="1" x14ac:dyDescent="0.4">
      <c r="A1" s="50" t="s">
        <v>21</v>
      </c>
      <c r="B1" s="51"/>
      <c r="C1" s="51"/>
      <c r="D1" s="51"/>
      <c r="E1" s="51"/>
      <c r="F1" s="51"/>
      <c r="G1" s="51"/>
      <c r="H1" s="51"/>
      <c r="I1" s="52"/>
    </row>
    <row r="2" spans="1:9" ht="15" thickBot="1" x14ac:dyDescent="0.4">
      <c r="A2" s="55" t="s">
        <v>12</v>
      </c>
      <c r="B2" s="56"/>
      <c r="C2" s="56"/>
      <c r="D2" s="56"/>
      <c r="E2" s="56"/>
      <c r="F2" s="56"/>
      <c r="G2" s="20"/>
      <c r="H2" s="13" t="s">
        <v>0</v>
      </c>
      <c r="I2" s="20"/>
    </row>
    <row r="3" spans="1:9" ht="29" x14ac:dyDescent="0.35">
      <c r="A3" s="68">
        <v>1</v>
      </c>
      <c r="B3" s="4" t="s">
        <v>1</v>
      </c>
      <c r="C3" s="5" t="s">
        <v>2</v>
      </c>
      <c r="D3" s="5" t="s">
        <v>3</v>
      </c>
      <c r="E3" s="6" t="s">
        <v>4</v>
      </c>
      <c r="F3" s="17" t="s">
        <v>5</v>
      </c>
      <c r="G3" s="21"/>
      <c r="H3" s="7" t="s">
        <v>15</v>
      </c>
      <c r="I3" s="21"/>
    </row>
    <row r="4" spans="1:9" ht="16" x14ac:dyDescent="0.35">
      <c r="A4" s="69"/>
      <c r="B4" s="33" t="s">
        <v>26</v>
      </c>
      <c r="C4" s="34">
        <v>3</v>
      </c>
      <c r="D4" s="34">
        <v>1</v>
      </c>
      <c r="E4" s="34">
        <v>24</v>
      </c>
      <c r="F4" s="38">
        <f t="shared" ref="F4:F6" si="0">IF(E4="",C4*24*D4,E4*D4*C4)</f>
        <v>72</v>
      </c>
      <c r="G4" s="21"/>
      <c r="H4" s="7" t="s">
        <v>19</v>
      </c>
      <c r="I4" s="21"/>
    </row>
    <row r="5" spans="1:9" x14ac:dyDescent="0.35">
      <c r="A5" s="69"/>
      <c r="B5" s="35" t="s">
        <v>27</v>
      </c>
      <c r="C5" s="36">
        <v>3</v>
      </c>
      <c r="D5" s="36">
        <v>1</v>
      </c>
      <c r="E5" s="36">
        <v>24</v>
      </c>
      <c r="F5" s="38">
        <f t="shared" si="0"/>
        <v>72</v>
      </c>
      <c r="G5" s="21"/>
      <c r="H5" s="53" t="s">
        <v>18</v>
      </c>
      <c r="I5" s="21"/>
    </row>
    <row r="6" spans="1:9" x14ac:dyDescent="0.35">
      <c r="A6" s="69"/>
      <c r="B6" s="35"/>
      <c r="C6" s="36"/>
      <c r="D6" s="36"/>
      <c r="E6" s="36"/>
      <c r="F6" s="38">
        <f t="shared" si="0"/>
        <v>0</v>
      </c>
      <c r="G6" s="21"/>
      <c r="H6" s="54"/>
      <c r="I6" s="21"/>
    </row>
    <row r="7" spans="1:9" x14ac:dyDescent="0.35">
      <c r="A7" s="69"/>
      <c r="B7" s="35"/>
      <c r="C7" s="36"/>
      <c r="D7" s="36"/>
      <c r="E7" s="36"/>
      <c r="F7" s="38">
        <f t="shared" ref="F7:F10" si="1">IF(E7="",C7*24*D7,E7*D7*C7)</f>
        <v>0</v>
      </c>
      <c r="G7" s="21"/>
      <c r="H7" s="54"/>
      <c r="I7" s="21"/>
    </row>
    <row r="8" spans="1:9" x14ac:dyDescent="0.35">
      <c r="A8" s="69"/>
      <c r="B8" s="35"/>
      <c r="C8" s="36"/>
      <c r="D8" s="36"/>
      <c r="E8" s="36"/>
      <c r="F8" s="38">
        <f t="shared" si="1"/>
        <v>0</v>
      </c>
      <c r="G8" s="21"/>
      <c r="H8" s="44" t="s">
        <v>6</v>
      </c>
      <c r="I8" s="21"/>
    </row>
    <row r="9" spans="1:9" x14ac:dyDescent="0.35">
      <c r="A9" s="69"/>
      <c r="B9" s="1"/>
      <c r="C9" s="36"/>
      <c r="D9" s="36"/>
      <c r="E9" s="36"/>
      <c r="F9" s="38">
        <f t="shared" si="1"/>
        <v>0</v>
      </c>
      <c r="G9" s="21"/>
      <c r="H9" s="30"/>
      <c r="I9" s="21"/>
    </row>
    <row r="10" spans="1:9" ht="28.5" thickBot="1" x14ac:dyDescent="0.4">
      <c r="A10" s="70"/>
      <c r="B10" s="1"/>
      <c r="C10" s="36"/>
      <c r="D10" s="36"/>
      <c r="E10" s="36"/>
      <c r="F10" s="38">
        <f t="shared" si="1"/>
        <v>0</v>
      </c>
      <c r="G10" s="21"/>
      <c r="H10" s="8" t="s">
        <v>23</v>
      </c>
      <c r="I10" s="21"/>
    </row>
    <row r="11" spans="1:9" ht="18.5" x14ac:dyDescent="0.35">
      <c r="A11" s="2"/>
      <c r="B11" s="2"/>
      <c r="C11" s="57" t="s">
        <v>7</v>
      </c>
      <c r="D11" s="58"/>
      <c r="E11" s="59"/>
      <c r="F11" s="39">
        <f>SUM(F4:F10)</f>
        <v>144</v>
      </c>
      <c r="G11" s="21"/>
      <c r="H11" s="2"/>
      <c r="I11" s="21"/>
    </row>
    <row r="12" spans="1:9" ht="15" thickBot="1" x14ac:dyDescent="0.4">
      <c r="A12" s="2"/>
      <c r="B12" s="2"/>
      <c r="C12" s="2"/>
      <c r="D12" s="2"/>
      <c r="E12" s="2"/>
      <c r="F12" s="2"/>
      <c r="G12" s="21"/>
      <c r="H12" s="2"/>
      <c r="I12" s="21"/>
    </row>
    <row r="13" spans="1:9" x14ac:dyDescent="0.35">
      <c r="A13" s="65">
        <v>2</v>
      </c>
      <c r="B13" s="31"/>
      <c r="C13" s="31"/>
      <c r="D13" s="31"/>
      <c r="E13" s="42" t="s">
        <v>17</v>
      </c>
      <c r="F13" s="40">
        <f>F11/24*15</f>
        <v>90</v>
      </c>
      <c r="G13" s="21"/>
      <c r="H13" s="2"/>
      <c r="I13" s="21"/>
    </row>
    <row r="14" spans="1:9" ht="21" x14ac:dyDescent="0.35">
      <c r="A14" s="66"/>
      <c r="B14" s="15"/>
      <c r="C14" s="15"/>
      <c r="D14" s="15"/>
      <c r="E14" s="16" t="s">
        <v>16</v>
      </c>
      <c r="F14" s="43">
        <v>1280</v>
      </c>
      <c r="G14" s="21"/>
      <c r="H14" s="2"/>
      <c r="I14" s="21"/>
    </row>
    <row r="15" spans="1:9" ht="18.5" x14ac:dyDescent="0.45">
      <c r="A15" s="66"/>
      <c r="B15" s="31"/>
      <c r="C15" s="31"/>
      <c r="D15" s="31"/>
      <c r="E15" s="42" t="s">
        <v>22</v>
      </c>
      <c r="F15" s="37">
        <f>F13*100/F14</f>
        <v>7.03125</v>
      </c>
      <c r="G15" s="21"/>
      <c r="H15" s="2"/>
      <c r="I15" s="21"/>
    </row>
    <row r="16" spans="1:9" ht="29" thickBot="1" x14ac:dyDescent="0.7">
      <c r="A16" s="67"/>
      <c r="B16" s="32"/>
      <c r="C16" s="32"/>
      <c r="D16" s="32"/>
      <c r="E16" s="41" t="s">
        <v>13</v>
      </c>
      <c r="F16" s="24">
        <f>F11+F13</f>
        <v>234</v>
      </c>
      <c r="G16" s="21"/>
      <c r="H16" s="2"/>
      <c r="I16" s="21"/>
    </row>
    <row r="17" spans="1:9" ht="21" x14ac:dyDescent="0.35">
      <c r="A17" s="60">
        <v>3</v>
      </c>
      <c r="B17" s="62" t="s">
        <v>8</v>
      </c>
      <c r="C17" s="63"/>
      <c r="D17" s="63"/>
      <c r="E17" s="64"/>
      <c r="F17" s="18">
        <v>0.2</v>
      </c>
      <c r="G17" s="21"/>
      <c r="H17" s="2"/>
      <c r="I17" s="21"/>
    </row>
    <row r="18" spans="1:9" ht="21.5" thickBot="1" x14ac:dyDescent="0.4">
      <c r="A18" s="61"/>
      <c r="B18" s="62" t="s">
        <v>9</v>
      </c>
      <c r="C18" s="63"/>
      <c r="D18" s="63"/>
      <c r="E18" s="64"/>
      <c r="F18" s="19">
        <v>19.850000000000001</v>
      </c>
      <c r="G18" s="21"/>
      <c r="H18" s="2"/>
      <c r="I18" s="21"/>
    </row>
    <row r="19" spans="1:9" ht="15" thickBot="1" x14ac:dyDescent="0.4">
      <c r="A19" s="9"/>
      <c r="B19" s="10"/>
      <c r="C19" s="10"/>
      <c r="D19" s="10"/>
      <c r="E19" s="10"/>
      <c r="F19" s="10"/>
      <c r="G19" s="21"/>
      <c r="H19" s="2"/>
      <c r="I19" s="21"/>
    </row>
    <row r="20" spans="1:9" ht="29" thickBot="1" x14ac:dyDescent="0.4">
      <c r="A20" s="11">
        <v>4</v>
      </c>
      <c r="B20" s="74" t="s">
        <v>10</v>
      </c>
      <c r="C20" s="75"/>
      <c r="D20" s="75"/>
      <c r="E20" s="76"/>
      <c r="F20" s="27">
        <f>F18/31*1000</f>
        <v>640.32258064516134</v>
      </c>
      <c r="G20" s="25"/>
      <c r="H20" s="2"/>
      <c r="I20" s="21"/>
    </row>
    <row r="21" spans="1:9" ht="15" thickBot="1" x14ac:dyDescent="0.4">
      <c r="A21" s="2"/>
      <c r="B21" s="2"/>
      <c r="C21" s="2"/>
      <c r="D21" s="2"/>
      <c r="E21" s="2"/>
      <c r="G21" s="21"/>
      <c r="H21" s="2"/>
      <c r="I21" s="21"/>
    </row>
    <row r="22" spans="1:9" ht="26.5" thickBot="1" x14ac:dyDescent="0.4">
      <c r="A22" s="14">
        <v>5</v>
      </c>
      <c r="B22" s="71" t="s">
        <v>11</v>
      </c>
      <c r="C22" s="72"/>
      <c r="D22" s="72"/>
      <c r="E22" s="73"/>
      <c r="F22" s="26">
        <f>F16/F20</f>
        <v>0.36544080604534002</v>
      </c>
      <c r="G22" s="25"/>
      <c r="H22" s="2"/>
      <c r="I22" s="21"/>
    </row>
    <row r="23" spans="1:9" ht="15" thickBot="1" x14ac:dyDescent="0.4">
      <c r="A23" s="2"/>
      <c r="B23" s="2"/>
      <c r="C23" s="2"/>
      <c r="D23" s="2"/>
      <c r="E23" s="2"/>
      <c r="F23" s="2"/>
      <c r="G23" s="21"/>
      <c r="H23" s="2"/>
      <c r="I23" s="21"/>
    </row>
    <row r="24" spans="1:9" ht="22.25" customHeight="1" thickBot="1" x14ac:dyDescent="0.65">
      <c r="A24" s="14">
        <v>6</v>
      </c>
      <c r="B24" s="71" t="s">
        <v>20</v>
      </c>
      <c r="C24" s="77"/>
      <c r="D24" s="77"/>
      <c r="E24" s="78"/>
      <c r="F24" s="29">
        <f>F14/F11</f>
        <v>8.8888888888888893</v>
      </c>
      <c r="G24" s="25"/>
      <c r="H24" s="2"/>
      <c r="I24" s="21"/>
    </row>
    <row r="25" spans="1:9" x14ac:dyDescent="0.35">
      <c r="A25" s="2"/>
      <c r="B25" s="9"/>
      <c r="C25" s="9"/>
      <c r="D25" s="9"/>
      <c r="E25" s="9"/>
      <c r="F25" s="28"/>
      <c r="G25" s="21"/>
      <c r="H25" s="2"/>
      <c r="I25" s="21"/>
    </row>
    <row r="26" spans="1:9" x14ac:dyDescent="0.35">
      <c r="A26" s="2"/>
      <c r="B26" s="9"/>
      <c r="C26" s="9"/>
      <c r="D26" s="9"/>
      <c r="E26" s="9"/>
      <c r="F26" s="28"/>
      <c r="G26" s="21"/>
      <c r="H26" s="2"/>
      <c r="I26" s="21"/>
    </row>
    <row r="27" spans="1:9" ht="15.65" customHeight="1" x14ac:dyDescent="0.35">
      <c r="A27" s="2"/>
      <c r="B27" s="9"/>
      <c r="C27" s="9"/>
      <c r="D27" s="9"/>
      <c r="E27" s="9"/>
      <c r="F27" s="28"/>
      <c r="G27" s="21"/>
      <c r="I27" s="21"/>
    </row>
    <row r="28" spans="1:9" ht="9.65" customHeight="1" x14ac:dyDescent="0.35">
      <c r="A28" s="45" t="str">
        <f>IF(F20&lt;F16,"¡Revise su instalación, su producción diaria es inferior a su consumo total diario!","")</f>
        <v/>
      </c>
      <c r="B28" s="45"/>
      <c r="C28" s="45"/>
      <c r="D28" s="45"/>
      <c r="E28" s="45"/>
      <c r="F28" s="46"/>
      <c r="G28" s="21"/>
      <c r="I28" s="21"/>
    </row>
    <row r="29" spans="1:9" ht="14.4" customHeight="1" x14ac:dyDescent="0.35">
      <c r="A29" s="45"/>
      <c r="B29" s="45"/>
      <c r="C29" s="45"/>
      <c r="D29" s="45"/>
      <c r="E29" s="45"/>
      <c r="F29" s="46"/>
      <c r="G29" s="21"/>
      <c r="I29" s="21"/>
    </row>
    <row r="30" spans="1:9" ht="11.4" customHeight="1" x14ac:dyDescent="0.35">
      <c r="A30" s="45"/>
      <c r="B30" s="45"/>
      <c r="C30" s="45"/>
      <c r="D30" s="45"/>
      <c r="E30" s="45"/>
      <c r="F30" s="46"/>
      <c r="G30" s="21"/>
      <c r="H30" s="2"/>
      <c r="I30" s="21"/>
    </row>
    <row r="31" spans="1:9" x14ac:dyDescent="0.35">
      <c r="A31" s="45"/>
      <c r="B31" s="45"/>
      <c r="C31" s="45"/>
      <c r="D31" s="45"/>
      <c r="E31" s="45"/>
      <c r="F31" s="46"/>
      <c r="G31" s="21"/>
      <c r="H31" s="12" t="s">
        <v>24</v>
      </c>
      <c r="I31" s="21"/>
    </row>
    <row r="32" spans="1:9" x14ac:dyDescent="0.35">
      <c r="A32" s="45"/>
      <c r="B32" s="45"/>
      <c r="C32" s="45"/>
      <c r="D32" s="45"/>
      <c r="E32" s="45"/>
      <c r="F32" s="46"/>
      <c r="G32" s="21"/>
      <c r="H32" s="2"/>
      <c r="I32" s="21"/>
    </row>
    <row r="33" spans="1:9" x14ac:dyDescent="0.35">
      <c r="A33" s="2"/>
      <c r="B33" s="2"/>
      <c r="C33" s="2"/>
      <c r="D33" s="2"/>
      <c r="E33" s="2"/>
      <c r="F33" s="2"/>
      <c r="G33" s="21"/>
      <c r="H33" s="12" t="s">
        <v>25</v>
      </c>
      <c r="I33" s="21"/>
    </row>
    <row r="34" spans="1:9" x14ac:dyDescent="0.35">
      <c r="A34" s="47" t="str">
        <f>IF(F15&gt;30,"¡El % de descarga Nocturna supera el 30% de la batería!","")</f>
        <v/>
      </c>
      <c r="B34" s="48"/>
      <c r="C34" s="48"/>
      <c r="D34" s="48"/>
      <c r="E34" s="48"/>
      <c r="F34" s="49"/>
      <c r="G34" s="21"/>
      <c r="H34" s="2"/>
      <c r="I34" s="21"/>
    </row>
    <row r="35" spans="1:9" x14ac:dyDescent="0.35">
      <c r="A35" s="48"/>
      <c r="B35" s="48"/>
      <c r="C35" s="48"/>
      <c r="D35" s="48"/>
      <c r="E35" s="48"/>
      <c r="F35" s="49"/>
      <c r="G35" s="21"/>
      <c r="H35" s="2"/>
      <c r="I35" s="21"/>
    </row>
    <row r="36" spans="1:9" ht="15" thickBot="1" x14ac:dyDescent="0.4">
      <c r="A36" s="2"/>
      <c r="B36" s="2"/>
      <c r="C36" s="2"/>
      <c r="D36" s="2"/>
      <c r="E36" s="2"/>
      <c r="F36" s="2"/>
      <c r="G36" s="21"/>
      <c r="H36" s="2"/>
      <c r="I36" s="21"/>
    </row>
    <row r="37" spans="1:9" ht="9.65" customHeight="1" thickBot="1" x14ac:dyDescent="0.75">
      <c r="A37" s="3"/>
      <c r="B37" s="22"/>
      <c r="C37" s="22"/>
      <c r="D37" s="22"/>
      <c r="E37" s="22"/>
      <c r="F37" s="22"/>
      <c r="G37" s="22"/>
      <c r="H37" s="23"/>
      <c r="I37" s="21"/>
    </row>
  </sheetData>
  <sheetProtection algorithmName="SHA-512" hashValue="A6nVi6PJHwp54NLdKa6okU+dp6Vwsov9aQ4Vtpur44BdlyjaY6Imndx6SrxMAp8nSRa4rIviUvzgDMqOvO2lnQ==" saltValue="ggGT3r6Vkxwwr/wSYorj7A==" spinCount="100000" sheet="1" objects="1" scenarios="1"/>
  <mergeCells count="14">
    <mergeCell ref="A28:F32"/>
    <mergeCell ref="A34:F35"/>
    <mergeCell ref="A1:I1"/>
    <mergeCell ref="H5:H7"/>
    <mergeCell ref="A2:F2"/>
    <mergeCell ref="C11:E11"/>
    <mergeCell ref="A17:A18"/>
    <mergeCell ref="B17:E17"/>
    <mergeCell ref="B18:E18"/>
    <mergeCell ref="A13:A16"/>
    <mergeCell ref="A3:A10"/>
    <mergeCell ref="B22:E22"/>
    <mergeCell ref="B20:E20"/>
    <mergeCell ref="B24:E24"/>
  </mergeCells>
  <dataValidations count="1">
    <dataValidation type="list" allowBlank="1" showInputMessage="1" showErrorMessage="1" sqref="F14" xr:uid="{1C71C07A-4BD1-45DE-99D5-E3566A612D74}">
      <formula1>INDIRECT("Tabla2[CAPACIDADES]")</formula1>
    </dataValidation>
  </dataValidations>
  <hyperlinks>
    <hyperlink ref="H8" r:id="rId1" xr:uid="{7B567135-B7AE-4BCE-B926-6A45E5E679F3}"/>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1D0BC-D881-466D-AD67-F747E2E4BE1A}">
  <dimension ref="F4:F10"/>
  <sheetViews>
    <sheetView workbookViewId="0">
      <selection activeCell="H36" sqref="H36"/>
    </sheetView>
  </sheetViews>
  <sheetFormatPr baseColWidth="10" defaultRowHeight="14.5" x14ac:dyDescent="0.35"/>
  <cols>
    <col min="3" max="3" width="15" customWidth="1"/>
    <col min="6" max="6" width="14.6328125" customWidth="1"/>
  </cols>
  <sheetData>
    <row r="4" spans="6:6" x14ac:dyDescent="0.35">
      <c r="F4" t="s">
        <v>14</v>
      </c>
    </row>
    <row r="5" spans="6:6" x14ac:dyDescent="0.35">
      <c r="F5">
        <v>256</v>
      </c>
    </row>
    <row r="6" spans="6:6" x14ac:dyDescent="0.35">
      <c r="F6">
        <v>512</v>
      </c>
    </row>
    <row r="7" spans="6:6" x14ac:dyDescent="0.35">
      <c r="F7">
        <v>1280</v>
      </c>
    </row>
    <row r="8" spans="6:6" x14ac:dyDescent="0.35">
      <c r="F8">
        <v>1920</v>
      </c>
    </row>
    <row r="9" spans="6:6" x14ac:dyDescent="0.35">
      <c r="F9">
        <v>2560</v>
      </c>
    </row>
    <row r="10" spans="6:6" x14ac:dyDescent="0.35">
      <c r="F10">
        <v>5200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5CDB53B5B7BB44A807C7F6D8DE5683" ma:contentTypeVersion="12" ma:contentTypeDescription="Create a new document." ma:contentTypeScope="" ma:versionID="5d06193cc35c4b08b58094b4de9846ef">
  <xsd:schema xmlns:xsd="http://www.w3.org/2001/XMLSchema" xmlns:xs="http://www.w3.org/2001/XMLSchema" xmlns:p="http://schemas.microsoft.com/office/2006/metadata/properties" xmlns:ns3="32072fc1-64a4-4918-95d9-3a93cf16ed47" xmlns:ns4="a974c66f-cbd2-4a39-8c03-79103c55c0b3" targetNamespace="http://schemas.microsoft.com/office/2006/metadata/properties" ma:root="true" ma:fieldsID="3a59f2ec37f34b6da514fd8f2bf384e9" ns3:_="" ns4:_="">
    <xsd:import namespace="32072fc1-64a4-4918-95d9-3a93cf16ed47"/>
    <xsd:import namespace="a974c66f-cbd2-4a39-8c03-79103c55c0b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72fc1-64a4-4918-95d9-3a93cf16ed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74c66f-cbd2-4a39-8c03-79103c55c0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BD0F6B-42AC-43BB-8E12-DC1C68CE5A81}">
  <ds:schemaRefs>
    <ds:schemaRef ds:uri="http://schemas.microsoft.com/sharepoint/v3/contenttype/forms"/>
  </ds:schemaRefs>
</ds:datastoreItem>
</file>

<file path=customXml/itemProps2.xml><?xml version="1.0" encoding="utf-8"?>
<ds:datastoreItem xmlns:ds="http://schemas.openxmlformats.org/officeDocument/2006/customXml" ds:itemID="{2EE222A7-3399-4873-8979-EFFC00500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72fc1-64a4-4918-95d9-3a93cf16ed47"/>
    <ds:schemaRef ds:uri="a974c66f-cbd2-4a39-8c03-79103c55c0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5178D3-B9E8-495A-964B-51183A7587B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CALCULO SOLAR Y BATERÍA LITIO</vt:lpstr>
      <vt:lpstr>DATOS TIPO DE BATERÍA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García</dc:creator>
  <cp:keywords/>
  <dc:description/>
  <cp:lastModifiedBy>David Gumiel de la Fuente</cp:lastModifiedBy>
  <cp:revision/>
  <dcterms:created xsi:type="dcterms:W3CDTF">2022-11-02T11:07:21Z</dcterms:created>
  <dcterms:modified xsi:type="dcterms:W3CDTF">2026-03-10T10:48:13Z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0x0101004C5CDB53B5B7BB44A807C7F6D8DE5683</vt:lpwstr>
  </property>
</Properties>
</file>